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4'!$4:$5</definedName>
    <definedName name="_xlnm.Print_Area" localSheetId="0">'приложение 4'!$A$1:$G$151</definedName>
  </definedNames>
  <calcPr fullCalcOnLoad="1"/>
</workbook>
</file>

<file path=xl/sharedStrings.xml><?xml version="1.0" encoding="utf-8"?>
<sst xmlns="http://schemas.openxmlformats.org/spreadsheetml/2006/main" count="523" uniqueCount="131">
  <si>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</si>
  <si>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</si>
  <si>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</si>
  <si>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</si>
  <si>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</si>
  <si>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</si>
  <si>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</si>
  <si>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</si>
  <si>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</si>
  <si>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</si>
  <si>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</si>
  <si>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</si>
  <si>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</si>
  <si>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</si>
  <si>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</si>
  <si>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</si>
  <si>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</si>
  <si>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</si>
  <si>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</si>
  <si>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</si>
  <si>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</si>
  <si>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</si>
  <si>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</si>
  <si>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</si>
  <si>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</si>
  <si>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</si>
  <si>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</si>
  <si>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</si>
  <si>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</si>
  <si>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</si>
  <si>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</si>
  <si>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</si>
  <si>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</si>
  <si>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</si>
  <si>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</si>
  <si>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</si>
  <si>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</si>
  <si>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</si>
  <si>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</si>
  <si>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</si>
  <si>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</si>
  <si>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</si>
  <si>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</si>
  <si>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</si>
  <si>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</si>
  <si>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</si>
  <si>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</si>
  <si>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</si>
  <si>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</si>
  <si>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</si>
  <si>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</si>
  <si>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</si>
  <si>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</si>
  <si>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</si>
  <si>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</si>
  <si>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</si>
  <si>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</si>
  <si>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</si>
  <si>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</si>
  <si>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</si>
  <si>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</si>
  <si>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</si>
  <si>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</si>
  <si>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</si>
  <si>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</si>
  <si>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</si>
  <si>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</si>
  <si>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</si>
  <si>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</si>
  <si>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</si>
  <si>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</si>
  <si>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</si>
  <si>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</si>
  <si>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</si>
  <si>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</si>
  <si>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</si>
  <si>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</si>
  <si>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</si>
  <si>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</si>
  <si>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</si>
  <si>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</si>
  <si>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</si>
  <si>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</si>
  <si>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</si>
  <si>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</si>
  <si>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</si>
  <si>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</si>
  <si>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</si>
  <si>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</si>
  <si>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</si>
  <si>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</si>
  <si>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</si>
  <si>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</si>
  <si>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</si>
  <si>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</si>
  <si>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</si>
  <si>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</si>
  <si>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</si>
  <si>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</si>
  <si>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</si>
  <si>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</si>
  <si>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</si>
  <si>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</si>
  <si>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</si>
  <si>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</si>
  <si>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</si>
  <si>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</si>
  <si>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</si>
  <si>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</si>
  <si>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9015118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</si>
  <si>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</si>
  <si>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</si>
  <si>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</si>
  <si>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</si>
  <si>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</si>
  <si>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</si>
  <si>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</si>
  <si>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</si>
  <si>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</si>
  <si>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</si>
  <si>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</si>
  <si>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</si>
  <si>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1831100</t>
  </si>
  <si>
    <t>Расходы на обеспечение выполнения функций органов местного самоуправления</t>
  </si>
  <si>
    <t>Подготовка проектов межевания и проведения кадастровых работ в отношении земельных участков, выделенных в счет земельных долей, находящихся в муниципальной собственности</t>
  </si>
  <si>
    <t>9907359</t>
  </si>
  <si>
    <t>Реконструкция, строительство, ремонт и укрепление материально-технической базы учреждений культуры, ремонт административных зданий поселений</t>
  </si>
  <si>
    <t xml:space="preserve">Расходы местного бюджета за счет стимулирующих субсидий на иные цели
</t>
  </si>
  <si>
    <t>1907240</t>
  </si>
  <si>
    <t>Расходы бюджета за 2015 год по разделам, подразделам, целевым статьям, группам (группам и подгруппам) видов расходов классификации расходов бюджета сельского поселения   Красносельское муниципального района Сергиевский Самарской области</t>
  </si>
  <si>
    <t xml:space="preserve">Приложение № 2                                                                                               к  Решению Собрания представителей сельского поселения  Красносельское муниципального района Сергиевский Самарской области                                                                          № 11  от "  26 "    мая  2016 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</si>
</sst>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75" fontId="5" fillId="0" borderId="0" xfId="0" applyNumberFormat="1" applyFont="1" applyAlignment="1">
      <alignment/>
    </xf>
    <xf numFmtId="175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175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51"/>
  <sheetViews>
    <sheetView tabSelected="1" view="pageBreakPreview" zoomScale="85" zoomScaleSheetLayoutView="85" zoomScalePageLayoutView="0" workbookViewId="0" topLeftCell="A1">
      <selection activeCell="D1" sqref="D1:H1"/>
    </sheetView>
  </sheetViews>
  <sheetFormatPr defaultColWidth="8.875" defaultRowHeight="12.75"/>
  <cols>
    <col min="1" max="1" width="46.00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17.375" style="33" customWidth="1"/>
    <col min="7" max="7" width="20.00390625" style="33" customWidth="1"/>
    <col min="8" max="8" width="21.25390625" style="1" hidden="1" customWidth="1"/>
    <col min="9" max="16384" width="8.875" style="1" customWidth="1"/>
  </cols>
  <sheetData>
    <row r="1" spans="4:8" ht="109.5" customHeight="1">
      <c r="D1" s="39" t="s">
        <v>130</v>
      </c>
      <c r="E1" s="39"/>
      <c r="F1" s="39"/>
      <c r="G1" s="39"/>
      <c r="H1" s="39"/>
    </row>
    <row r="2" spans="1:8" ht="68.25" customHeight="1">
      <c r="A2" s="42" t="s">
        <v>129</v>
      </c>
      <c r="B2" s="42"/>
      <c r="C2" s="42"/>
      <c r="D2" s="42"/>
      <c r="E2" s="42"/>
      <c r="F2" s="42"/>
      <c r="G2" s="42"/>
      <c r="H2" s="20"/>
    </row>
    <row r="3" ht="18" customHeight="1">
      <c r="H3" s="3"/>
    </row>
    <row r="4" spans="1:8" s="16" customFormat="1" ht="36.75" customHeight="1">
      <c r="A4" s="40" t="s">
        <v>101</v>
      </c>
      <c r="B4" s="43" t="s">
        <v>102</v>
      </c>
      <c r="C4" s="43" t="s">
        <v>103</v>
      </c>
      <c r="D4" s="43" t="s">
        <v>104</v>
      </c>
      <c r="E4" s="43" t="s">
        <v>105</v>
      </c>
      <c r="F4" s="38" t="s">
        <v>11</v>
      </c>
      <c r="G4" s="38"/>
      <c r="H4" s="15"/>
    </row>
    <row r="5" spans="1:8" s="16" customFormat="1" ht="93.75" customHeight="1">
      <c r="A5" s="41"/>
      <c r="B5" s="43"/>
      <c r="C5" s="43"/>
      <c r="D5" s="43"/>
      <c r="E5" s="43"/>
      <c r="F5" s="34" t="s">
        <v>18</v>
      </c>
      <c r="G5" s="35" t="s">
        <v>12</v>
      </c>
      <c r="H5" s="17"/>
    </row>
    <row r="6" spans="1:7" ht="18.75">
      <c r="A6" s="21" t="s">
        <v>33</v>
      </c>
      <c r="B6" s="6" t="s">
        <v>5</v>
      </c>
      <c r="C6" s="6"/>
      <c r="D6" s="19"/>
      <c r="E6" s="19"/>
      <c r="F6" s="26">
        <f>F7+F11+F32+F36+F22+F28</f>
        <v>2103.2270699999995</v>
      </c>
      <c r="G6" s="26">
        <f>G7+G11+G32+G36+G22+G28</f>
        <v>372.89898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27">
        <f aca="true" t="shared" si="0" ref="F7:G9">F8</f>
        <v>116.43123</v>
      </c>
      <c r="G7" s="27">
        <f t="shared" si="0"/>
        <v>0</v>
      </c>
    </row>
    <row r="8" spans="1:7" ht="37.5">
      <c r="A8" s="7" t="s">
        <v>99</v>
      </c>
      <c r="B8" s="8" t="s">
        <v>5</v>
      </c>
      <c r="C8" s="8" t="s">
        <v>6</v>
      </c>
      <c r="D8" s="8" t="s">
        <v>57</v>
      </c>
      <c r="E8" s="8"/>
      <c r="F8" s="28">
        <f t="shared" si="0"/>
        <v>116.43123</v>
      </c>
      <c r="G8" s="28">
        <f t="shared" si="0"/>
        <v>0</v>
      </c>
    </row>
    <row r="9" spans="1:7" ht="56.25">
      <c r="A9" s="7" t="s">
        <v>59</v>
      </c>
      <c r="B9" s="8" t="s">
        <v>5</v>
      </c>
      <c r="C9" s="8" t="s">
        <v>6</v>
      </c>
      <c r="D9" s="8" t="s">
        <v>58</v>
      </c>
      <c r="E9" s="8"/>
      <c r="F9" s="28">
        <f t="shared" si="0"/>
        <v>116.43123</v>
      </c>
      <c r="G9" s="28">
        <f t="shared" si="0"/>
        <v>0</v>
      </c>
    </row>
    <row r="10" spans="1:7" ht="56.25">
      <c r="A10" s="18" t="s">
        <v>40</v>
      </c>
      <c r="B10" s="8" t="s">
        <v>5</v>
      </c>
      <c r="C10" s="8" t="s">
        <v>6</v>
      </c>
      <c r="D10" s="8" t="s">
        <v>58</v>
      </c>
      <c r="E10" s="8" t="s">
        <v>41</v>
      </c>
      <c r="F10" s="28">
        <v>116.43123</v>
      </c>
      <c r="G10" s="28">
        <v>0</v>
      </c>
    </row>
    <row r="11" spans="1:7" ht="112.5">
      <c r="A11" s="4" t="s">
        <v>39</v>
      </c>
      <c r="B11" s="8" t="s">
        <v>5</v>
      </c>
      <c r="C11" s="8" t="s">
        <v>19</v>
      </c>
      <c r="D11" s="9"/>
      <c r="E11" s="9"/>
      <c r="F11" s="27">
        <f>F15+F12</f>
        <v>1331.3571399999998</v>
      </c>
      <c r="G11" s="27">
        <f>G15+G12</f>
        <v>196.15299</v>
      </c>
    </row>
    <row r="12" spans="1:7" ht="93.75">
      <c r="A12" s="4" t="s">
        <v>126</v>
      </c>
      <c r="B12" s="8" t="s">
        <v>5</v>
      </c>
      <c r="C12" s="8" t="s">
        <v>19</v>
      </c>
      <c r="D12" s="8">
        <v>3400000</v>
      </c>
      <c r="E12" s="8"/>
      <c r="F12" s="28">
        <f>F13</f>
        <v>136.99994</v>
      </c>
      <c r="G12" s="28">
        <f>G13</f>
        <v>137</v>
      </c>
    </row>
    <row r="13" spans="1:7" ht="75">
      <c r="A13" s="4" t="s">
        <v>127</v>
      </c>
      <c r="B13" s="8" t="s">
        <v>5</v>
      </c>
      <c r="C13" s="8" t="s">
        <v>19</v>
      </c>
      <c r="D13" s="8">
        <v>3407240</v>
      </c>
      <c r="E13" s="8"/>
      <c r="F13" s="28">
        <f>126.90151+10.09843</f>
        <v>136.99994</v>
      </c>
      <c r="G13" s="28">
        <f>G14</f>
        <v>137</v>
      </c>
    </row>
    <row r="14" spans="1:7" ht="56.25">
      <c r="A14" s="4" t="s">
        <v>42</v>
      </c>
      <c r="B14" s="8" t="s">
        <v>5</v>
      </c>
      <c r="C14" s="8" t="s">
        <v>19</v>
      </c>
      <c r="D14" s="8">
        <v>3407240</v>
      </c>
      <c r="E14" s="8">
        <v>240</v>
      </c>
      <c r="F14" s="28">
        <f>126.90151+10.09849</f>
        <v>137</v>
      </c>
      <c r="G14" s="28">
        <f>F14</f>
        <v>137</v>
      </c>
    </row>
    <row r="15" spans="1:7" ht="37.5">
      <c r="A15" s="7" t="s">
        <v>99</v>
      </c>
      <c r="B15" s="8" t="s">
        <v>5</v>
      </c>
      <c r="C15" s="8" t="s">
        <v>19</v>
      </c>
      <c r="D15" s="8" t="s">
        <v>57</v>
      </c>
      <c r="E15" s="9"/>
      <c r="F15" s="28">
        <f>F16+F20</f>
        <v>1194.3572</v>
      </c>
      <c r="G15" s="28">
        <f>G16+G20</f>
        <v>59.15299</v>
      </c>
    </row>
    <row r="16" spans="1:7" ht="56.25">
      <c r="A16" s="7" t="s">
        <v>59</v>
      </c>
      <c r="B16" s="8" t="s">
        <v>5</v>
      </c>
      <c r="C16" s="8" t="s">
        <v>19</v>
      </c>
      <c r="D16" s="8" t="s">
        <v>58</v>
      </c>
      <c r="E16" s="9"/>
      <c r="F16" s="28">
        <f>F17+F18+F19</f>
        <v>1135.2042099999999</v>
      </c>
      <c r="G16" s="28">
        <f>G17+G18+G19</f>
        <v>0</v>
      </c>
    </row>
    <row r="17" spans="1:7" ht="56.25">
      <c r="A17" s="18" t="s">
        <v>40</v>
      </c>
      <c r="B17" s="8" t="s">
        <v>5</v>
      </c>
      <c r="C17" s="8" t="s">
        <v>19</v>
      </c>
      <c r="D17" s="8" t="s">
        <v>58</v>
      </c>
      <c r="E17" s="8" t="s">
        <v>41</v>
      </c>
      <c r="F17" s="28">
        <f>759.55844+235.92447</f>
        <v>995.4829100000001</v>
      </c>
      <c r="G17" s="28">
        <v>0</v>
      </c>
    </row>
    <row r="18" spans="1:7" ht="56.25">
      <c r="A18" s="4" t="s">
        <v>42</v>
      </c>
      <c r="B18" s="8" t="s">
        <v>5</v>
      </c>
      <c r="C18" s="8" t="s">
        <v>19</v>
      </c>
      <c r="D18" s="8" t="s">
        <v>58</v>
      </c>
      <c r="E18" s="9">
        <v>240</v>
      </c>
      <c r="F18" s="28">
        <f>1331.3572-F17-F19-F14-F21</f>
        <v>138.42129999999986</v>
      </c>
      <c r="G18" s="28">
        <v>0</v>
      </c>
    </row>
    <row r="19" spans="1:7" ht="37.5">
      <c r="A19" s="4" t="s">
        <v>43</v>
      </c>
      <c r="B19" s="8" t="s">
        <v>5</v>
      </c>
      <c r="C19" s="8" t="s">
        <v>19</v>
      </c>
      <c r="D19" s="8" t="s">
        <v>58</v>
      </c>
      <c r="E19" s="9">
        <v>850</v>
      </c>
      <c r="F19" s="28">
        <v>1.3</v>
      </c>
      <c r="G19" s="28">
        <v>0</v>
      </c>
    </row>
    <row r="20" spans="1:7" ht="56.25">
      <c r="A20" s="4" t="s">
        <v>118</v>
      </c>
      <c r="B20" s="8" t="s">
        <v>5</v>
      </c>
      <c r="C20" s="10" t="s">
        <v>19</v>
      </c>
      <c r="D20" s="8" t="s">
        <v>117</v>
      </c>
      <c r="E20" s="9"/>
      <c r="F20" s="28">
        <f>F21</f>
        <v>59.15299</v>
      </c>
      <c r="G20" s="28">
        <f>G21</f>
        <v>59.15299</v>
      </c>
    </row>
    <row r="21" spans="1:7" ht="56.25">
      <c r="A21" s="4" t="s">
        <v>42</v>
      </c>
      <c r="B21" s="8" t="s">
        <v>5</v>
      </c>
      <c r="C21" s="10" t="s">
        <v>19</v>
      </c>
      <c r="D21" s="8" t="s">
        <v>117</v>
      </c>
      <c r="E21" s="9">
        <v>240</v>
      </c>
      <c r="F21" s="28">
        <f>57+2.15299</f>
        <v>59.15299</v>
      </c>
      <c r="G21" s="28">
        <f>F21</f>
        <v>59.15299</v>
      </c>
    </row>
    <row r="22" spans="1:7" ht="78.75" customHeight="1">
      <c r="A22" s="4" t="s">
        <v>32</v>
      </c>
      <c r="B22" s="8" t="s">
        <v>5</v>
      </c>
      <c r="C22" s="8" t="s">
        <v>22</v>
      </c>
      <c r="D22" s="8"/>
      <c r="E22" s="9"/>
      <c r="F22" s="27">
        <f aca="true" t="shared" si="1" ref="F22:G24">F23</f>
        <v>3.96377</v>
      </c>
      <c r="G22" s="27">
        <f t="shared" si="1"/>
        <v>0</v>
      </c>
    </row>
    <row r="23" spans="1:7" ht="96.75" customHeight="1">
      <c r="A23" s="7" t="s">
        <v>74</v>
      </c>
      <c r="B23" s="8" t="s">
        <v>5</v>
      </c>
      <c r="C23" s="8" t="s">
        <v>22</v>
      </c>
      <c r="D23" s="8" t="s">
        <v>60</v>
      </c>
      <c r="E23" s="9"/>
      <c r="F23" s="28">
        <f>F24+F26</f>
        <v>3.96377</v>
      </c>
      <c r="G23" s="28">
        <f>G24+G26</f>
        <v>0</v>
      </c>
    </row>
    <row r="24" spans="1:7" ht="37.5">
      <c r="A24" s="7" t="s">
        <v>62</v>
      </c>
      <c r="B24" s="8" t="s">
        <v>5</v>
      </c>
      <c r="C24" s="8" t="s">
        <v>22</v>
      </c>
      <c r="D24" s="8" t="s">
        <v>61</v>
      </c>
      <c r="E24" s="9"/>
      <c r="F24" s="28">
        <f t="shared" si="1"/>
        <v>1.48182</v>
      </c>
      <c r="G24" s="28">
        <f t="shared" si="1"/>
        <v>0</v>
      </c>
    </row>
    <row r="25" spans="1:7" ht="18.75">
      <c r="A25" s="4" t="s">
        <v>28</v>
      </c>
      <c r="B25" s="8" t="s">
        <v>5</v>
      </c>
      <c r="C25" s="8" t="s">
        <v>22</v>
      </c>
      <c r="D25" s="8" t="s">
        <v>61</v>
      </c>
      <c r="E25" s="9">
        <v>540</v>
      </c>
      <c r="F25" s="28">
        <v>1.48182</v>
      </c>
      <c r="G25" s="28">
        <v>0</v>
      </c>
    </row>
    <row r="26" spans="1:7" ht="61.5" customHeight="1">
      <c r="A26" s="4" t="s">
        <v>123</v>
      </c>
      <c r="B26" s="8" t="s">
        <v>5</v>
      </c>
      <c r="C26" s="8" t="s">
        <v>22</v>
      </c>
      <c r="D26" s="8" t="s">
        <v>122</v>
      </c>
      <c r="E26" s="9"/>
      <c r="F26" s="28">
        <f>F27</f>
        <v>2.48195</v>
      </c>
      <c r="G26" s="28">
        <f>G27</f>
        <v>0</v>
      </c>
    </row>
    <row r="27" spans="1:7" ht="18.75">
      <c r="A27" s="4" t="s">
        <v>28</v>
      </c>
      <c r="B27" s="8" t="s">
        <v>5</v>
      </c>
      <c r="C27" s="8" t="s">
        <v>22</v>
      </c>
      <c r="D27" s="8" t="s">
        <v>122</v>
      </c>
      <c r="E27" s="9">
        <v>540</v>
      </c>
      <c r="F27" s="28">
        <v>2.48195</v>
      </c>
      <c r="G27" s="28">
        <v>0</v>
      </c>
    </row>
    <row r="28" spans="1:7" ht="42.75" customHeight="1">
      <c r="A28" s="4" t="s">
        <v>98</v>
      </c>
      <c r="B28" s="8" t="s">
        <v>5</v>
      </c>
      <c r="C28" s="8" t="s">
        <v>54</v>
      </c>
      <c r="D28" s="8"/>
      <c r="E28" s="9"/>
      <c r="F28" s="27">
        <f aca="true" t="shared" si="2" ref="F28:G30">F29</f>
        <v>43.508</v>
      </c>
      <c r="G28" s="27">
        <f t="shared" si="2"/>
        <v>0</v>
      </c>
    </row>
    <row r="29" spans="1:7" ht="37.5">
      <c r="A29" s="7" t="s">
        <v>99</v>
      </c>
      <c r="B29" s="8" t="s">
        <v>5</v>
      </c>
      <c r="C29" s="8" t="s">
        <v>54</v>
      </c>
      <c r="D29" s="8" t="s">
        <v>57</v>
      </c>
      <c r="E29" s="9"/>
      <c r="F29" s="28">
        <f t="shared" si="2"/>
        <v>43.508</v>
      </c>
      <c r="G29" s="28">
        <f t="shared" si="2"/>
        <v>0</v>
      </c>
    </row>
    <row r="30" spans="1:7" ht="37.5">
      <c r="A30" s="4" t="s">
        <v>68</v>
      </c>
      <c r="B30" s="8" t="s">
        <v>5</v>
      </c>
      <c r="C30" s="8" t="s">
        <v>54</v>
      </c>
      <c r="D30" s="8" t="s">
        <v>67</v>
      </c>
      <c r="E30" s="9"/>
      <c r="F30" s="28">
        <f t="shared" si="2"/>
        <v>43.508</v>
      </c>
      <c r="G30" s="28">
        <f t="shared" si="2"/>
        <v>0</v>
      </c>
    </row>
    <row r="31" spans="1:7" ht="56.25">
      <c r="A31" s="4" t="s">
        <v>42</v>
      </c>
      <c r="B31" s="8" t="s">
        <v>5</v>
      </c>
      <c r="C31" s="8" t="s">
        <v>54</v>
      </c>
      <c r="D31" s="8" t="s">
        <v>67</v>
      </c>
      <c r="E31" s="9">
        <v>240</v>
      </c>
      <c r="F31" s="28">
        <v>43.508</v>
      </c>
      <c r="G31" s="28">
        <v>0</v>
      </c>
    </row>
    <row r="32" spans="1:7" ht="18.75" hidden="1">
      <c r="A32" s="4" t="s">
        <v>17</v>
      </c>
      <c r="B32" s="8" t="s">
        <v>5</v>
      </c>
      <c r="C32" s="10" t="s">
        <v>9</v>
      </c>
      <c r="D32" s="9"/>
      <c r="E32" s="9"/>
      <c r="F32" s="27">
        <f aca="true" t="shared" si="3" ref="F32:G34">F33</f>
        <v>0</v>
      </c>
      <c r="G32" s="27">
        <f t="shared" si="3"/>
        <v>0</v>
      </c>
    </row>
    <row r="33" spans="1:7" ht="37.5" hidden="1">
      <c r="A33" s="7" t="s">
        <v>99</v>
      </c>
      <c r="B33" s="8" t="s">
        <v>5</v>
      </c>
      <c r="C33" s="10" t="s">
        <v>9</v>
      </c>
      <c r="D33" s="9">
        <v>9900000</v>
      </c>
      <c r="E33" s="9"/>
      <c r="F33" s="28">
        <f t="shared" si="3"/>
        <v>0</v>
      </c>
      <c r="G33" s="28">
        <f t="shared" si="3"/>
        <v>0</v>
      </c>
    </row>
    <row r="34" spans="1:7" ht="37.5" hidden="1">
      <c r="A34" s="4" t="s">
        <v>113</v>
      </c>
      <c r="B34" s="8" t="s">
        <v>5</v>
      </c>
      <c r="C34" s="10" t="s">
        <v>9</v>
      </c>
      <c r="D34" s="8" t="s">
        <v>114</v>
      </c>
      <c r="E34" s="9"/>
      <c r="F34" s="28">
        <f t="shared" si="3"/>
        <v>0</v>
      </c>
      <c r="G34" s="28">
        <f t="shared" si="3"/>
        <v>0</v>
      </c>
    </row>
    <row r="35" spans="1:7" ht="18.75" hidden="1">
      <c r="A35" s="4" t="s">
        <v>26</v>
      </c>
      <c r="B35" s="8" t="s">
        <v>5</v>
      </c>
      <c r="C35" s="10" t="s">
        <v>9</v>
      </c>
      <c r="D35" s="9">
        <v>9907990</v>
      </c>
      <c r="E35" s="8" t="s">
        <v>25</v>
      </c>
      <c r="F35" s="28">
        <v>0</v>
      </c>
      <c r="G35" s="28">
        <v>0</v>
      </c>
    </row>
    <row r="36" spans="1:7" ht="27" customHeight="1">
      <c r="A36" s="4" t="s">
        <v>8</v>
      </c>
      <c r="B36" s="8" t="s">
        <v>5</v>
      </c>
      <c r="C36" s="10" t="s">
        <v>15</v>
      </c>
      <c r="D36" s="9"/>
      <c r="E36" s="9"/>
      <c r="F36" s="27">
        <f>F42+F37</f>
        <v>607.96693</v>
      </c>
      <c r="G36" s="27">
        <f>G42+G37</f>
        <v>176.74599</v>
      </c>
    </row>
    <row r="37" spans="1:7" ht="78.75" customHeight="1">
      <c r="A37" s="4" t="s">
        <v>100</v>
      </c>
      <c r="B37" s="8" t="s">
        <v>5</v>
      </c>
      <c r="C37" s="10" t="s">
        <v>15</v>
      </c>
      <c r="D37" s="8" t="s">
        <v>65</v>
      </c>
      <c r="E37" s="9"/>
      <c r="F37" s="28">
        <f>F40+F38</f>
        <v>142.95972</v>
      </c>
      <c r="G37" s="28">
        <f>G40+G38</f>
        <v>91.42599</v>
      </c>
    </row>
    <row r="38" spans="1:7" ht="62.25" customHeight="1">
      <c r="A38" s="4" t="s">
        <v>118</v>
      </c>
      <c r="B38" s="8" t="s">
        <v>5</v>
      </c>
      <c r="C38" s="10" t="s">
        <v>15</v>
      </c>
      <c r="D38" s="8" t="s">
        <v>128</v>
      </c>
      <c r="E38" s="9"/>
      <c r="F38" s="28">
        <f>F39</f>
        <v>91.42599</v>
      </c>
      <c r="G38" s="28">
        <f>G39</f>
        <v>91.42599</v>
      </c>
    </row>
    <row r="39" spans="1:7" ht="35.25" customHeight="1">
      <c r="A39" s="4" t="s">
        <v>28</v>
      </c>
      <c r="B39" s="8" t="s">
        <v>5</v>
      </c>
      <c r="C39" s="10" t="s">
        <v>15</v>
      </c>
      <c r="D39" s="8" t="s">
        <v>128</v>
      </c>
      <c r="E39" s="9">
        <v>540</v>
      </c>
      <c r="F39" s="28">
        <v>91.42599</v>
      </c>
      <c r="G39" s="28">
        <f>F39</f>
        <v>91.42599</v>
      </c>
    </row>
    <row r="40" spans="1:7" ht="43.5" customHeight="1">
      <c r="A40" s="7" t="s">
        <v>62</v>
      </c>
      <c r="B40" s="8" t="s">
        <v>5</v>
      </c>
      <c r="C40" s="10" t="s">
        <v>15</v>
      </c>
      <c r="D40" s="8" t="s">
        <v>66</v>
      </c>
      <c r="E40" s="9"/>
      <c r="F40" s="28">
        <f>F41</f>
        <v>51.53373</v>
      </c>
      <c r="G40" s="28">
        <f>G41</f>
        <v>0</v>
      </c>
    </row>
    <row r="41" spans="1:7" ht="23.25" customHeight="1">
      <c r="A41" s="4" t="s">
        <v>28</v>
      </c>
      <c r="B41" s="8" t="s">
        <v>5</v>
      </c>
      <c r="C41" s="10" t="s">
        <v>15</v>
      </c>
      <c r="D41" s="8" t="s">
        <v>66</v>
      </c>
      <c r="E41" s="9">
        <v>540</v>
      </c>
      <c r="F41" s="28">
        <v>51.53373</v>
      </c>
      <c r="G41" s="28">
        <v>0</v>
      </c>
    </row>
    <row r="42" spans="1:7" ht="37.5">
      <c r="A42" s="7" t="s">
        <v>99</v>
      </c>
      <c r="B42" s="8" t="s">
        <v>5</v>
      </c>
      <c r="C42" s="10" t="s">
        <v>15</v>
      </c>
      <c r="D42" s="8" t="s">
        <v>57</v>
      </c>
      <c r="E42" s="9"/>
      <c r="F42" s="28">
        <f>F43+F47+F45</f>
        <v>465.00721000000004</v>
      </c>
      <c r="G42" s="28">
        <f>G43+G47+G45</f>
        <v>85.32</v>
      </c>
    </row>
    <row r="43" spans="1:7" ht="37.5">
      <c r="A43" s="4" t="s">
        <v>68</v>
      </c>
      <c r="B43" s="8" t="s">
        <v>5</v>
      </c>
      <c r="C43" s="10" t="s">
        <v>15</v>
      </c>
      <c r="D43" s="8" t="s">
        <v>67</v>
      </c>
      <c r="E43" s="9"/>
      <c r="F43" s="28">
        <f>F44</f>
        <v>310.35341000000005</v>
      </c>
      <c r="G43" s="28">
        <f>G44</f>
        <v>0</v>
      </c>
    </row>
    <row r="44" spans="1:7" ht="56.25">
      <c r="A44" s="4" t="s">
        <v>42</v>
      </c>
      <c r="B44" s="8" t="s">
        <v>5</v>
      </c>
      <c r="C44" s="10" t="s">
        <v>15</v>
      </c>
      <c r="D44" s="8" t="s">
        <v>67</v>
      </c>
      <c r="E44" s="9">
        <v>240</v>
      </c>
      <c r="F44" s="28">
        <f>607.96693-F41-F39-F46-F48</f>
        <v>310.35341000000005</v>
      </c>
      <c r="G44" s="28">
        <v>0</v>
      </c>
    </row>
    <row r="45" spans="1:7" ht="58.5" customHeight="1">
      <c r="A45" s="4" t="s">
        <v>118</v>
      </c>
      <c r="B45" s="8" t="s">
        <v>5</v>
      </c>
      <c r="C45" s="10" t="s">
        <v>15</v>
      </c>
      <c r="D45" s="8" t="s">
        <v>117</v>
      </c>
      <c r="E45" s="9"/>
      <c r="F45" s="28">
        <f>F46</f>
        <v>85.32</v>
      </c>
      <c r="G45" s="28">
        <f>G46</f>
        <v>85.32</v>
      </c>
    </row>
    <row r="46" spans="1:7" ht="56.25">
      <c r="A46" s="4" t="s">
        <v>42</v>
      </c>
      <c r="B46" s="8" t="s">
        <v>5</v>
      </c>
      <c r="C46" s="10" t="s">
        <v>15</v>
      </c>
      <c r="D46" s="8" t="s">
        <v>117</v>
      </c>
      <c r="E46" s="9">
        <v>240</v>
      </c>
      <c r="F46" s="28">
        <v>85.32</v>
      </c>
      <c r="G46" s="28">
        <f>F46</f>
        <v>85.32</v>
      </c>
    </row>
    <row r="47" spans="1:7" ht="37.5">
      <c r="A47" s="7" t="s">
        <v>62</v>
      </c>
      <c r="B47" s="8" t="s">
        <v>5</v>
      </c>
      <c r="C47" s="10" t="s">
        <v>15</v>
      </c>
      <c r="D47" s="8" t="s">
        <v>69</v>
      </c>
      <c r="E47" s="9"/>
      <c r="F47" s="28">
        <f>F48</f>
        <v>69.3338</v>
      </c>
      <c r="G47" s="31">
        <f>G48</f>
        <v>0</v>
      </c>
    </row>
    <row r="48" spans="1:7" ht="24" customHeight="1">
      <c r="A48" s="4" t="s">
        <v>28</v>
      </c>
      <c r="B48" s="8" t="s">
        <v>5</v>
      </c>
      <c r="C48" s="10" t="s">
        <v>15</v>
      </c>
      <c r="D48" s="8" t="s">
        <v>69</v>
      </c>
      <c r="E48" s="9">
        <v>540</v>
      </c>
      <c r="F48" s="28">
        <v>69.3338</v>
      </c>
      <c r="G48" s="31">
        <v>0</v>
      </c>
    </row>
    <row r="49" spans="1:7" ht="18.75">
      <c r="A49" s="21" t="s">
        <v>106</v>
      </c>
      <c r="B49" s="22" t="s">
        <v>6</v>
      </c>
      <c r="C49" s="23"/>
      <c r="D49" s="22"/>
      <c r="E49" s="24"/>
      <c r="F49" s="27">
        <f>F50</f>
        <v>67.8</v>
      </c>
      <c r="G49" s="27">
        <f>G50</f>
        <v>67.8</v>
      </c>
    </row>
    <row r="50" spans="1:7" ht="37.5">
      <c r="A50" s="4" t="s">
        <v>107</v>
      </c>
      <c r="B50" s="8" t="s">
        <v>6</v>
      </c>
      <c r="C50" s="10" t="s">
        <v>4</v>
      </c>
      <c r="D50" s="8"/>
      <c r="E50" s="9"/>
      <c r="F50" s="28">
        <f>F51</f>
        <v>67.8</v>
      </c>
      <c r="G50" s="28">
        <f>G51</f>
        <v>67.8</v>
      </c>
    </row>
    <row r="51" spans="1:7" ht="56.25">
      <c r="A51" s="4" t="s">
        <v>108</v>
      </c>
      <c r="B51" s="8" t="s">
        <v>6</v>
      </c>
      <c r="C51" s="10" t="s">
        <v>4</v>
      </c>
      <c r="D51" s="8" t="s">
        <v>109</v>
      </c>
      <c r="E51" s="9"/>
      <c r="F51" s="28">
        <f>F52+F53</f>
        <v>67.8</v>
      </c>
      <c r="G51" s="28">
        <f>G52+G53</f>
        <v>67.8</v>
      </c>
    </row>
    <row r="52" spans="1:7" ht="56.25">
      <c r="A52" s="18" t="s">
        <v>40</v>
      </c>
      <c r="B52" s="8" t="s">
        <v>6</v>
      </c>
      <c r="C52" s="10" t="s">
        <v>4</v>
      </c>
      <c r="D52" s="8" t="s">
        <v>109</v>
      </c>
      <c r="E52" s="9">
        <v>120</v>
      </c>
      <c r="F52" s="28">
        <f>49.20537+14.85963</f>
        <v>64.065</v>
      </c>
      <c r="G52" s="28">
        <f>F52</f>
        <v>64.065</v>
      </c>
    </row>
    <row r="53" spans="1:7" ht="56.25">
      <c r="A53" s="4" t="s">
        <v>42</v>
      </c>
      <c r="B53" s="8" t="s">
        <v>6</v>
      </c>
      <c r="C53" s="10" t="s">
        <v>4</v>
      </c>
      <c r="D53" s="8" t="s">
        <v>109</v>
      </c>
      <c r="E53" s="9">
        <v>240</v>
      </c>
      <c r="F53" s="28">
        <v>3.735</v>
      </c>
      <c r="G53" s="28">
        <f>F53</f>
        <v>3.735</v>
      </c>
    </row>
    <row r="54" spans="1:7" ht="42.75" customHeight="1">
      <c r="A54" s="21" t="s">
        <v>34</v>
      </c>
      <c r="B54" s="22" t="s">
        <v>4</v>
      </c>
      <c r="C54" s="22"/>
      <c r="D54" s="23"/>
      <c r="E54" s="24"/>
      <c r="F54" s="27">
        <f>F55+F61</f>
        <v>196.87733</v>
      </c>
      <c r="G54" s="27">
        <f>G55+G61</f>
        <v>0</v>
      </c>
    </row>
    <row r="55" spans="1:7" ht="75">
      <c r="A55" s="4" t="s">
        <v>14</v>
      </c>
      <c r="B55" s="8" t="s">
        <v>4</v>
      </c>
      <c r="C55" s="8" t="s">
        <v>20</v>
      </c>
      <c r="D55" s="10"/>
      <c r="E55" s="9"/>
      <c r="F55" s="28">
        <f>F56</f>
        <v>196.83899</v>
      </c>
      <c r="G55" s="28">
        <f>G56</f>
        <v>0</v>
      </c>
    </row>
    <row r="56" spans="1:7" ht="37.5">
      <c r="A56" s="7" t="s">
        <v>99</v>
      </c>
      <c r="B56" s="8" t="s">
        <v>4</v>
      </c>
      <c r="C56" s="8" t="s">
        <v>20</v>
      </c>
      <c r="D56" s="8" t="s">
        <v>57</v>
      </c>
      <c r="E56" s="9"/>
      <c r="F56" s="28">
        <f>F57+F59</f>
        <v>196.83899</v>
      </c>
      <c r="G56" s="28">
        <f>G57+G59</f>
        <v>0</v>
      </c>
    </row>
    <row r="57" spans="1:7" ht="37.5">
      <c r="A57" s="4" t="s">
        <v>68</v>
      </c>
      <c r="B57" s="8" t="s">
        <v>4</v>
      </c>
      <c r="C57" s="8" t="s">
        <v>20</v>
      </c>
      <c r="D57" s="8" t="s">
        <v>67</v>
      </c>
      <c r="E57" s="9"/>
      <c r="F57" s="28">
        <f>F58</f>
        <v>190.83899</v>
      </c>
      <c r="G57" s="28">
        <f>G58+G60</f>
        <v>0</v>
      </c>
    </row>
    <row r="58" spans="1:7" ht="56.25">
      <c r="A58" s="4" t="s">
        <v>42</v>
      </c>
      <c r="B58" s="8" t="s">
        <v>4</v>
      </c>
      <c r="C58" s="8" t="s">
        <v>20</v>
      </c>
      <c r="D58" s="8" t="s">
        <v>67</v>
      </c>
      <c r="E58" s="9">
        <v>240</v>
      </c>
      <c r="F58" s="28">
        <f>196.83899-F59</f>
        <v>190.83899</v>
      </c>
      <c r="G58" s="28">
        <v>0</v>
      </c>
    </row>
    <row r="59" spans="1:7" ht="18.75">
      <c r="A59" s="4" t="s">
        <v>64</v>
      </c>
      <c r="B59" s="8" t="s">
        <v>4</v>
      </c>
      <c r="C59" s="8" t="s">
        <v>20</v>
      </c>
      <c r="D59" s="8" t="s">
        <v>63</v>
      </c>
      <c r="E59" s="9"/>
      <c r="F59" s="28">
        <f>F60</f>
        <v>6</v>
      </c>
      <c r="G59" s="28">
        <f>G60</f>
        <v>0</v>
      </c>
    </row>
    <row r="60" spans="1:7" ht="37.5">
      <c r="A60" s="4" t="s">
        <v>43</v>
      </c>
      <c r="B60" s="8" t="s">
        <v>4</v>
      </c>
      <c r="C60" s="8" t="s">
        <v>20</v>
      </c>
      <c r="D60" s="8" t="s">
        <v>63</v>
      </c>
      <c r="E60" s="9">
        <v>850</v>
      </c>
      <c r="F60" s="28">
        <v>6</v>
      </c>
      <c r="G60" s="28">
        <v>0</v>
      </c>
    </row>
    <row r="61" spans="1:7" ht="37.5">
      <c r="A61" s="4" t="s">
        <v>34</v>
      </c>
      <c r="B61" s="8" t="s">
        <v>4</v>
      </c>
      <c r="C61" s="8" t="s">
        <v>47</v>
      </c>
      <c r="D61" s="10"/>
      <c r="E61" s="9"/>
      <c r="F61" s="27">
        <f>F62+F65</f>
        <v>0.03834</v>
      </c>
      <c r="G61" s="27">
        <f>G62+G65</f>
        <v>0</v>
      </c>
    </row>
    <row r="62" spans="1:7" ht="93.75">
      <c r="A62" s="4" t="s">
        <v>73</v>
      </c>
      <c r="B62" s="8" t="s">
        <v>4</v>
      </c>
      <c r="C62" s="8" t="s">
        <v>47</v>
      </c>
      <c r="D62" s="10" t="s">
        <v>70</v>
      </c>
      <c r="E62" s="9"/>
      <c r="F62" s="32">
        <f>F63</f>
        <v>0.03834</v>
      </c>
      <c r="G62" s="32">
        <f>G63</f>
        <v>0</v>
      </c>
    </row>
    <row r="63" spans="1:7" ht="37.5">
      <c r="A63" s="7" t="s">
        <v>62</v>
      </c>
      <c r="B63" s="8" t="s">
        <v>4</v>
      </c>
      <c r="C63" s="8" t="s">
        <v>47</v>
      </c>
      <c r="D63" s="10" t="s">
        <v>71</v>
      </c>
      <c r="E63" s="9"/>
      <c r="F63" s="32">
        <f>F64</f>
        <v>0.03834</v>
      </c>
      <c r="G63" s="32">
        <f>G64</f>
        <v>0</v>
      </c>
    </row>
    <row r="64" spans="1:7" ht="23.25" customHeight="1">
      <c r="A64" s="4" t="s">
        <v>28</v>
      </c>
      <c r="B64" s="8" t="s">
        <v>4</v>
      </c>
      <c r="C64" s="8" t="s">
        <v>47</v>
      </c>
      <c r="D64" s="10" t="s">
        <v>71</v>
      </c>
      <c r="E64" s="9">
        <v>540</v>
      </c>
      <c r="F64" s="32">
        <v>0.03834</v>
      </c>
      <c r="G64" s="32">
        <v>0</v>
      </c>
    </row>
    <row r="65" spans="1:7" ht="37.5" hidden="1">
      <c r="A65" s="4" t="s">
        <v>72</v>
      </c>
      <c r="B65" s="8" t="s">
        <v>4</v>
      </c>
      <c r="C65" s="8" t="s">
        <v>47</v>
      </c>
      <c r="D65" s="25" t="s">
        <v>75</v>
      </c>
      <c r="E65" s="9"/>
      <c r="F65" s="28">
        <f>F66</f>
        <v>0</v>
      </c>
      <c r="G65" s="28">
        <f>G66</f>
        <v>0</v>
      </c>
    </row>
    <row r="66" spans="1:7" ht="37.5" hidden="1">
      <c r="A66" s="4" t="s">
        <v>68</v>
      </c>
      <c r="B66" s="8" t="s">
        <v>4</v>
      </c>
      <c r="C66" s="8" t="s">
        <v>47</v>
      </c>
      <c r="D66" s="25" t="s">
        <v>76</v>
      </c>
      <c r="E66" s="9"/>
      <c r="F66" s="28">
        <f>F67</f>
        <v>0</v>
      </c>
      <c r="G66" s="28">
        <f>G67</f>
        <v>0</v>
      </c>
    </row>
    <row r="67" spans="1:7" ht="56.25" hidden="1">
      <c r="A67" s="4" t="s">
        <v>42</v>
      </c>
      <c r="B67" s="8" t="s">
        <v>4</v>
      </c>
      <c r="C67" s="8" t="s">
        <v>47</v>
      </c>
      <c r="D67" s="25" t="s">
        <v>76</v>
      </c>
      <c r="E67" s="9">
        <v>240</v>
      </c>
      <c r="F67" s="28">
        <v>0</v>
      </c>
      <c r="G67" s="28">
        <v>0</v>
      </c>
    </row>
    <row r="68" spans="1:7" ht="24" customHeight="1">
      <c r="A68" s="21" t="s">
        <v>44</v>
      </c>
      <c r="B68" s="22" t="s">
        <v>19</v>
      </c>
      <c r="C68" s="10"/>
      <c r="D68" s="9"/>
      <c r="E68" s="8"/>
      <c r="F68" s="37">
        <f>F75+F69</f>
        <v>265.87034</v>
      </c>
      <c r="G68" s="27">
        <f>G75+G69</f>
        <v>72.896</v>
      </c>
    </row>
    <row r="69" spans="1:7" ht="18.75">
      <c r="A69" s="4" t="s">
        <v>110</v>
      </c>
      <c r="B69" s="8" t="s">
        <v>19</v>
      </c>
      <c r="C69" s="10" t="s">
        <v>21</v>
      </c>
      <c r="D69" s="9"/>
      <c r="E69" s="8"/>
      <c r="F69" s="28">
        <f aca="true" t="shared" si="4" ref="F69:G71">F70</f>
        <v>72.896</v>
      </c>
      <c r="G69" s="28">
        <f t="shared" si="4"/>
        <v>72.896</v>
      </c>
    </row>
    <row r="70" spans="1:7" ht="37.5">
      <c r="A70" s="7" t="s">
        <v>99</v>
      </c>
      <c r="B70" s="8" t="s">
        <v>19</v>
      </c>
      <c r="C70" s="10" t="s">
        <v>21</v>
      </c>
      <c r="D70" s="9">
        <v>9900000</v>
      </c>
      <c r="E70" s="8"/>
      <c r="F70" s="28">
        <f>F71+F73</f>
        <v>72.896</v>
      </c>
      <c r="G70" s="28">
        <f>G71+G73</f>
        <v>72.896</v>
      </c>
    </row>
    <row r="71" spans="1:7" ht="75">
      <c r="A71" s="4" t="s">
        <v>120</v>
      </c>
      <c r="B71" s="8" t="s">
        <v>19</v>
      </c>
      <c r="C71" s="10" t="s">
        <v>21</v>
      </c>
      <c r="D71" s="8" t="s">
        <v>119</v>
      </c>
      <c r="E71" s="8"/>
      <c r="F71" s="28">
        <f t="shared" si="4"/>
        <v>72.896</v>
      </c>
      <c r="G71" s="28">
        <f t="shared" si="4"/>
        <v>72.896</v>
      </c>
    </row>
    <row r="72" spans="1:7" ht="75" customHeight="1">
      <c r="A72" s="4" t="s">
        <v>111</v>
      </c>
      <c r="B72" s="8" t="s">
        <v>19</v>
      </c>
      <c r="C72" s="10" t="s">
        <v>21</v>
      </c>
      <c r="D72" s="8" t="s">
        <v>119</v>
      </c>
      <c r="E72" s="8" t="s">
        <v>112</v>
      </c>
      <c r="F72" s="28">
        <v>72.896</v>
      </c>
      <c r="G72" s="28">
        <f>F72</f>
        <v>72.896</v>
      </c>
    </row>
    <row r="73" spans="1:8" ht="46.5" customHeight="1" hidden="1">
      <c r="A73" s="4" t="s">
        <v>124</v>
      </c>
      <c r="B73" s="8" t="s">
        <v>19</v>
      </c>
      <c r="C73" s="10" t="s">
        <v>21</v>
      </c>
      <c r="D73" s="8" t="s">
        <v>125</v>
      </c>
      <c r="E73" s="8"/>
      <c r="F73" s="28">
        <f>F74</f>
        <v>0</v>
      </c>
      <c r="G73" s="28">
        <v>0</v>
      </c>
      <c r="H73" s="36">
        <f>H74</f>
        <v>0</v>
      </c>
    </row>
    <row r="74" spans="1:7" ht="75" customHeight="1" hidden="1">
      <c r="A74" s="4" t="s">
        <v>42</v>
      </c>
      <c r="B74" s="8" t="s">
        <v>19</v>
      </c>
      <c r="C74" s="10" t="s">
        <v>21</v>
      </c>
      <c r="D74" s="8" t="s">
        <v>125</v>
      </c>
      <c r="E74" s="8" t="s">
        <v>45</v>
      </c>
      <c r="F74" s="28">
        <v>0</v>
      </c>
      <c r="G74" s="28">
        <v>0</v>
      </c>
    </row>
    <row r="75" spans="1:7" ht="37.5">
      <c r="A75" s="4" t="s">
        <v>46</v>
      </c>
      <c r="B75" s="10" t="s">
        <v>19</v>
      </c>
      <c r="C75" s="10" t="s">
        <v>20</v>
      </c>
      <c r="D75" s="9"/>
      <c r="E75" s="8"/>
      <c r="F75" s="27">
        <f>F79+F76</f>
        <v>192.97434</v>
      </c>
      <c r="G75" s="27">
        <f>G79+G76</f>
        <v>0</v>
      </c>
    </row>
    <row r="76" spans="1:7" ht="112.5" hidden="1">
      <c r="A76" s="4" t="s">
        <v>77</v>
      </c>
      <c r="B76" s="10" t="s">
        <v>19</v>
      </c>
      <c r="C76" s="10" t="s">
        <v>20</v>
      </c>
      <c r="D76" s="9">
        <v>1700000</v>
      </c>
      <c r="E76" s="8"/>
      <c r="F76" s="28">
        <f>F77</f>
        <v>0</v>
      </c>
      <c r="G76" s="28">
        <f>G77</f>
        <v>0</v>
      </c>
    </row>
    <row r="77" spans="1:7" ht="37.5" hidden="1">
      <c r="A77" s="7" t="s">
        <v>62</v>
      </c>
      <c r="B77" s="10" t="s">
        <v>19</v>
      </c>
      <c r="C77" s="10" t="s">
        <v>20</v>
      </c>
      <c r="D77" s="9">
        <v>1707820</v>
      </c>
      <c r="E77" s="8"/>
      <c r="F77" s="28">
        <f>F78</f>
        <v>0</v>
      </c>
      <c r="G77" s="28">
        <f>G78</f>
        <v>0</v>
      </c>
    </row>
    <row r="78" spans="1:7" ht="23.25" customHeight="1" hidden="1">
      <c r="A78" s="4" t="s">
        <v>28</v>
      </c>
      <c r="B78" s="10" t="s">
        <v>19</v>
      </c>
      <c r="C78" s="10" t="s">
        <v>20</v>
      </c>
      <c r="D78" s="9">
        <v>1707820</v>
      </c>
      <c r="E78" s="8" t="s">
        <v>27</v>
      </c>
      <c r="F78" s="28">
        <v>0</v>
      </c>
      <c r="G78" s="28">
        <v>0</v>
      </c>
    </row>
    <row r="79" spans="1:7" ht="63.75" customHeight="1">
      <c r="A79" s="4" t="s">
        <v>78</v>
      </c>
      <c r="B79" s="10" t="s">
        <v>19</v>
      </c>
      <c r="C79" s="10" t="s">
        <v>20</v>
      </c>
      <c r="D79" s="9">
        <v>2100000</v>
      </c>
      <c r="E79" s="8"/>
      <c r="F79" s="28">
        <f>F80</f>
        <v>192.97434</v>
      </c>
      <c r="G79" s="28">
        <f>G80</f>
        <v>0</v>
      </c>
    </row>
    <row r="80" spans="1:7" ht="52.5" customHeight="1">
      <c r="A80" s="7" t="s">
        <v>62</v>
      </c>
      <c r="B80" s="10" t="s">
        <v>19</v>
      </c>
      <c r="C80" s="10" t="s">
        <v>20</v>
      </c>
      <c r="D80" s="9">
        <v>2107820</v>
      </c>
      <c r="E80" s="8"/>
      <c r="F80" s="28">
        <f>F81</f>
        <v>192.97434</v>
      </c>
      <c r="G80" s="28">
        <f>G81</f>
        <v>0</v>
      </c>
    </row>
    <row r="81" spans="1:7" ht="18.75">
      <c r="A81" s="4" t="s">
        <v>28</v>
      </c>
      <c r="B81" s="10" t="s">
        <v>19</v>
      </c>
      <c r="C81" s="10" t="s">
        <v>20</v>
      </c>
      <c r="D81" s="9">
        <v>2107820</v>
      </c>
      <c r="E81" s="8" t="s">
        <v>27</v>
      </c>
      <c r="F81" s="28">
        <f>257.81432-64.83998</f>
        <v>192.97434</v>
      </c>
      <c r="G81" s="28">
        <v>0</v>
      </c>
    </row>
    <row r="82" spans="1:7" ht="26.25" customHeight="1">
      <c r="A82" s="21" t="s">
        <v>35</v>
      </c>
      <c r="B82" s="22" t="s">
        <v>21</v>
      </c>
      <c r="C82" s="23"/>
      <c r="D82" s="24"/>
      <c r="E82" s="22"/>
      <c r="F82" s="27">
        <f>F90+F83</f>
        <v>2350.69405</v>
      </c>
      <c r="G82" s="27">
        <f>G90+G83</f>
        <v>1194.852795</v>
      </c>
    </row>
    <row r="83" spans="1:7" ht="18.75">
      <c r="A83" s="4" t="s">
        <v>49</v>
      </c>
      <c r="B83" s="8" t="s">
        <v>21</v>
      </c>
      <c r="C83" s="10" t="s">
        <v>5</v>
      </c>
      <c r="D83" s="24"/>
      <c r="E83" s="22"/>
      <c r="F83" s="27">
        <f>F84+F87</f>
        <v>1.32324</v>
      </c>
      <c r="G83" s="27">
        <f>G84+G87</f>
        <v>0</v>
      </c>
    </row>
    <row r="84" spans="1:7" ht="93.75" customHeight="1">
      <c r="A84" s="4" t="s">
        <v>79</v>
      </c>
      <c r="B84" s="8" t="s">
        <v>21</v>
      </c>
      <c r="C84" s="10" t="s">
        <v>5</v>
      </c>
      <c r="D84" s="10" t="s">
        <v>80</v>
      </c>
      <c r="E84" s="8"/>
      <c r="F84" s="31">
        <f>F85</f>
        <v>0.1917</v>
      </c>
      <c r="G84" s="28">
        <f>G85</f>
        <v>0</v>
      </c>
    </row>
    <row r="85" spans="1:7" ht="45.75" customHeight="1">
      <c r="A85" s="7" t="s">
        <v>62</v>
      </c>
      <c r="B85" s="8" t="s">
        <v>21</v>
      </c>
      <c r="C85" s="10" t="s">
        <v>5</v>
      </c>
      <c r="D85" s="10" t="s">
        <v>81</v>
      </c>
      <c r="E85" s="8"/>
      <c r="F85" s="31">
        <f>F86</f>
        <v>0.1917</v>
      </c>
      <c r="G85" s="28">
        <f>G86</f>
        <v>0</v>
      </c>
    </row>
    <row r="86" spans="1:7" ht="18.75">
      <c r="A86" s="4" t="s">
        <v>28</v>
      </c>
      <c r="B86" s="8" t="s">
        <v>21</v>
      </c>
      <c r="C86" s="10" t="s">
        <v>5</v>
      </c>
      <c r="D86" s="10" t="s">
        <v>81</v>
      </c>
      <c r="E86" s="8" t="s">
        <v>27</v>
      </c>
      <c r="F86" s="31">
        <v>0.1917</v>
      </c>
      <c r="G86" s="28">
        <v>0</v>
      </c>
    </row>
    <row r="87" spans="1:7" ht="150">
      <c r="A87" s="4" t="s">
        <v>82</v>
      </c>
      <c r="B87" s="8" t="s">
        <v>21</v>
      </c>
      <c r="C87" s="10" t="s">
        <v>5</v>
      </c>
      <c r="D87" s="9">
        <v>1000000</v>
      </c>
      <c r="E87" s="8"/>
      <c r="F87" s="28">
        <f>F88</f>
        <v>1.13154</v>
      </c>
      <c r="G87" s="28">
        <f>G88</f>
        <v>0</v>
      </c>
    </row>
    <row r="88" spans="1:7" ht="37.5">
      <c r="A88" s="7" t="s">
        <v>62</v>
      </c>
      <c r="B88" s="8" t="s">
        <v>21</v>
      </c>
      <c r="C88" s="10" t="s">
        <v>5</v>
      </c>
      <c r="D88" s="9">
        <v>1007820</v>
      </c>
      <c r="E88" s="8"/>
      <c r="F88" s="28">
        <f>F89</f>
        <v>1.13154</v>
      </c>
      <c r="G88" s="28">
        <f>G89</f>
        <v>0</v>
      </c>
    </row>
    <row r="89" spans="1:7" ht="18.75">
      <c r="A89" s="4" t="s">
        <v>28</v>
      </c>
      <c r="B89" s="8" t="s">
        <v>21</v>
      </c>
      <c r="C89" s="10" t="s">
        <v>5</v>
      </c>
      <c r="D89" s="9">
        <v>1007820</v>
      </c>
      <c r="E89" s="8" t="s">
        <v>27</v>
      </c>
      <c r="F89" s="28">
        <v>1.13154</v>
      </c>
      <c r="G89" s="28">
        <v>0</v>
      </c>
    </row>
    <row r="90" spans="1:7" ht="18.75">
      <c r="A90" s="4" t="s">
        <v>1</v>
      </c>
      <c r="B90" s="8" t="s">
        <v>21</v>
      </c>
      <c r="C90" s="8" t="s">
        <v>4</v>
      </c>
      <c r="D90" s="9"/>
      <c r="E90" s="8"/>
      <c r="F90" s="27">
        <f>F91+F94</f>
        <v>2349.37081</v>
      </c>
      <c r="G90" s="27">
        <f>G91+G94</f>
        <v>1194.852795</v>
      </c>
    </row>
    <row r="91" spans="1:7" ht="75">
      <c r="A91" s="4" t="s">
        <v>115</v>
      </c>
      <c r="B91" s="8" t="s">
        <v>21</v>
      </c>
      <c r="C91" s="8" t="s">
        <v>4</v>
      </c>
      <c r="D91" s="9">
        <v>2100000</v>
      </c>
      <c r="E91" s="8"/>
      <c r="F91" s="28">
        <f>F92</f>
        <v>64.83998</v>
      </c>
      <c r="G91" s="28">
        <v>0</v>
      </c>
    </row>
    <row r="92" spans="1:7" ht="37.5">
      <c r="A92" s="4" t="s">
        <v>62</v>
      </c>
      <c r="B92" s="8" t="s">
        <v>21</v>
      </c>
      <c r="C92" s="8" t="s">
        <v>4</v>
      </c>
      <c r="D92" s="9">
        <v>2107820</v>
      </c>
      <c r="E92" s="8"/>
      <c r="F92" s="28">
        <f>F93</f>
        <v>64.83998</v>
      </c>
      <c r="G92" s="28">
        <f>G93</f>
        <v>0</v>
      </c>
    </row>
    <row r="93" spans="1:7" ht="18.75">
      <c r="A93" s="4" t="s">
        <v>28</v>
      </c>
      <c r="B93" s="8" t="s">
        <v>21</v>
      </c>
      <c r="C93" s="8" t="s">
        <v>4</v>
      </c>
      <c r="D93" s="9">
        <v>2107820</v>
      </c>
      <c r="E93" s="8" t="s">
        <v>27</v>
      </c>
      <c r="F93" s="28">
        <v>64.83998</v>
      </c>
      <c r="G93" s="28">
        <v>0</v>
      </c>
    </row>
    <row r="94" spans="1:7" ht="37.5">
      <c r="A94" s="7" t="s">
        <v>99</v>
      </c>
      <c r="B94" s="8" t="s">
        <v>21</v>
      </c>
      <c r="C94" s="8" t="s">
        <v>4</v>
      </c>
      <c r="D94" s="9">
        <v>9900000</v>
      </c>
      <c r="E94" s="9"/>
      <c r="F94" s="28">
        <f>F95+F97+F99</f>
        <v>2284.5308299999997</v>
      </c>
      <c r="G94" s="28">
        <f>G95+G97+G99</f>
        <v>1194.852795</v>
      </c>
    </row>
    <row r="95" spans="1:7" ht="37.5">
      <c r="A95" s="4" t="s">
        <v>68</v>
      </c>
      <c r="B95" s="8" t="s">
        <v>21</v>
      </c>
      <c r="C95" s="8" t="s">
        <v>4</v>
      </c>
      <c r="D95" s="9">
        <v>9902000</v>
      </c>
      <c r="E95" s="9"/>
      <c r="F95" s="28">
        <f>F96</f>
        <v>387.5640799999999</v>
      </c>
      <c r="G95" s="28">
        <f>G96</f>
        <v>0</v>
      </c>
    </row>
    <row r="96" spans="1:7" ht="56.25">
      <c r="A96" s="4" t="s">
        <v>42</v>
      </c>
      <c r="B96" s="8" t="s">
        <v>21</v>
      </c>
      <c r="C96" s="8" t="s">
        <v>4</v>
      </c>
      <c r="D96" s="9">
        <v>9902000</v>
      </c>
      <c r="E96" s="8" t="s">
        <v>45</v>
      </c>
      <c r="F96" s="28">
        <f>2349.37081-F98-F100-F93</f>
        <v>387.5640799999999</v>
      </c>
      <c r="G96" s="28">
        <v>0</v>
      </c>
    </row>
    <row r="97" spans="1:7" ht="62.25" customHeight="1">
      <c r="A97" s="4" t="s">
        <v>118</v>
      </c>
      <c r="B97" s="8" t="s">
        <v>21</v>
      </c>
      <c r="C97" s="8" t="s">
        <v>4</v>
      </c>
      <c r="D97" s="9">
        <v>9907240</v>
      </c>
      <c r="E97" s="8"/>
      <c r="F97" s="28">
        <f>F98</f>
        <v>492.73884</v>
      </c>
      <c r="G97" s="28">
        <f>G98</f>
        <v>492.73884</v>
      </c>
    </row>
    <row r="98" spans="1:7" ht="56.25">
      <c r="A98" s="4" t="s">
        <v>42</v>
      </c>
      <c r="B98" s="8" t="s">
        <v>21</v>
      </c>
      <c r="C98" s="8" t="s">
        <v>4</v>
      </c>
      <c r="D98" s="9">
        <v>9907240</v>
      </c>
      <c r="E98" s="8" t="s">
        <v>45</v>
      </c>
      <c r="F98" s="28">
        <f>93.31081+16.07203+383.356</f>
        <v>492.73884</v>
      </c>
      <c r="G98" s="28">
        <f>F98</f>
        <v>492.73884</v>
      </c>
    </row>
    <row r="99" spans="1:7" ht="75" customHeight="1">
      <c r="A99" s="4" t="s">
        <v>121</v>
      </c>
      <c r="B99" s="8" t="s">
        <v>21</v>
      </c>
      <c r="C99" s="8" t="s">
        <v>4</v>
      </c>
      <c r="D99" s="9">
        <v>9907350</v>
      </c>
      <c r="E99" s="8"/>
      <c r="F99" s="28">
        <f>F100</f>
        <v>1404.22791</v>
      </c>
      <c r="G99" s="28">
        <f>F99/2</f>
        <v>702.113955</v>
      </c>
    </row>
    <row r="100" spans="1:7" ht="84" customHeight="1">
      <c r="A100" s="4" t="s">
        <v>111</v>
      </c>
      <c r="B100" s="8" t="s">
        <v>21</v>
      </c>
      <c r="C100" s="8" t="s">
        <v>4</v>
      </c>
      <c r="D100" s="9">
        <v>9907350</v>
      </c>
      <c r="E100" s="8" t="s">
        <v>112</v>
      </c>
      <c r="F100" s="28">
        <v>1404.22791</v>
      </c>
      <c r="G100" s="28">
        <f>F100/2</f>
        <v>702.113955</v>
      </c>
    </row>
    <row r="101" spans="1:7" ht="18.75">
      <c r="A101" s="21" t="s">
        <v>36</v>
      </c>
      <c r="B101" s="22" t="s">
        <v>22</v>
      </c>
      <c r="C101" s="22"/>
      <c r="D101" s="24"/>
      <c r="E101" s="22"/>
      <c r="F101" s="27">
        <f>F102</f>
        <v>19.92211</v>
      </c>
      <c r="G101" s="27">
        <f>G102</f>
        <v>0</v>
      </c>
    </row>
    <row r="102" spans="1:7" ht="46.5" customHeight="1">
      <c r="A102" s="4" t="s">
        <v>10</v>
      </c>
      <c r="B102" s="8" t="s">
        <v>22</v>
      </c>
      <c r="C102" s="8" t="s">
        <v>4</v>
      </c>
      <c r="D102" s="9"/>
      <c r="E102" s="9"/>
      <c r="F102" s="27">
        <f>F103</f>
        <v>19.92211</v>
      </c>
      <c r="G102" s="27">
        <f>G103</f>
        <v>0</v>
      </c>
    </row>
    <row r="103" spans="1:7" ht="37.5">
      <c r="A103" s="7" t="s">
        <v>99</v>
      </c>
      <c r="B103" s="8" t="s">
        <v>22</v>
      </c>
      <c r="C103" s="8" t="s">
        <v>4</v>
      </c>
      <c r="D103" s="9">
        <v>9900000</v>
      </c>
      <c r="E103" s="9"/>
      <c r="F103" s="28">
        <f>F104+F106</f>
        <v>19.92211</v>
      </c>
      <c r="G103" s="28">
        <f>G104+G106</f>
        <v>0</v>
      </c>
    </row>
    <row r="104" spans="1:7" ht="37.5">
      <c r="A104" s="4" t="s">
        <v>68</v>
      </c>
      <c r="B104" s="8" t="s">
        <v>22</v>
      </c>
      <c r="C104" s="8" t="s">
        <v>4</v>
      </c>
      <c r="D104" s="9">
        <v>9902000</v>
      </c>
      <c r="E104" s="9"/>
      <c r="F104" s="28">
        <f>F105</f>
        <v>13.96611</v>
      </c>
      <c r="G104" s="28">
        <f>G105</f>
        <v>0</v>
      </c>
    </row>
    <row r="105" spans="1:7" ht="56.25">
      <c r="A105" s="4" t="s">
        <v>42</v>
      </c>
      <c r="B105" s="8" t="s">
        <v>22</v>
      </c>
      <c r="C105" s="8" t="s">
        <v>4</v>
      </c>
      <c r="D105" s="9">
        <v>9902000</v>
      </c>
      <c r="E105" s="8" t="s">
        <v>45</v>
      </c>
      <c r="F105" s="28">
        <v>13.96611</v>
      </c>
      <c r="G105" s="28">
        <v>0</v>
      </c>
    </row>
    <row r="106" spans="1:7" ht="18.75">
      <c r="A106" s="4" t="s">
        <v>64</v>
      </c>
      <c r="B106" s="8" t="s">
        <v>22</v>
      </c>
      <c r="C106" s="8" t="s">
        <v>4</v>
      </c>
      <c r="D106" s="8" t="s">
        <v>63</v>
      </c>
      <c r="E106" s="9"/>
      <c r="F106" s="28">
        <f>F107</f>
        <v>5.956</v>
      </c>
      <c r="G106" s="28">
        <f>G107</f>
        <v>0</v>
      </c>
    </row>
    <row r="107" spans="1:7" ht="37.5">
      <c r="A107" s="4" t="s">
        <v>43</v>
      </c>
      <c r="B107" s="8" t="s">
        <v>22</v>
      </c>
      <c r="C107" s="8" t="s">
        <v>4</v>
      </c>
      <c r="D107" s="8" t="s">
        <v>63</v>
      </c>
      <c r="E107" s="9">
        <v>850</v>
      </c>
      <c r="F107" s="28">
        <v>5.956</v>
      </c>
      <c r="G107" s="28">
        <v>0</v>
      </c>
    </row>
    <row r="108" spans="1:7" ht="18.75">
      <c r="A108" s="21" t="s">
        <v>53</v>
      </c>
      <c r="B108" s="22" t="s">
        <v>54</v>
      </c>
      <c r="C108" s="8"/>
      <c r="D108" s="9"/>
      <c r="E108" s="8"/>
      <c r="F108" s="30">
        <f aca="true" t="shared" si="5" ref="F108:G111">F109</f>
        <v>0.37593</v>
      </c>
      <c r="G108" s="27">
        <f t="shared" si="5"/>
        <v>0</v>
      </c>
    </row>
    <row r="109" spans="1:7" ht="37.5">
      <c r="A109" s="4" t="s">
        <v>55</v>
      </c>
      <c r="B109" s="8" t="s">
        <v>54</v>
      </c>
      <c r="C109" s="8" t="s">
        <v>54</v>
      </c>
      <c r="D109" s="9"/>
      <c r="E109" s="8"/>
      <c r="F109" s="30">
        <f t="shared" si="5"/>
        <v>0.37593</v>
      </c>
      <c r="G109" s="27">
        <f t="shared" si="5"/>
        <v>0</v>
      </c>
    </row>
    <row r="110" spans="1:7" ht="116.25" customHeight="1">
      <c r="A110" s="4" t="s">
        <v>85</v>
      </c>
      <c r="B110" s="8" t="s">
        <v>54</v>
      </c>
      <c r="C110" s="8" t="s">
        <v>54</v>
      </c>
      <c r="D110" s="8" t="s">
        <v>86</v>
      </c>
      <c r="E110" s="8"/>
      <c r="F110" s="31">
        <f t="shared" si="5"/>
        <v>0.37593</v>
      </c>
      <c r="G110" s="28">
        <f t="shared" si="5"/>
        <v>0</v>
      </c>
    </row>
    <row r="111" spans="1:7" ht="37.5" customHeight="1">
      <c r="A111" s="7" t="s">
        <v>62</v>
      </c>
      <c r="B111" s="8" t="s">
        <v>54</v>
      </c>
      <c r="C111" s="8" t="s">
        <v>54</v>
      </c>
      <c r="D111" s="8" t="s">
        <v>87</v>
      </c>
      <c r="E111" s="8"/>
      <c r="F111" s="31">
        <f t="shared" si="5"/>
        <v>0.37593</v>
      </c>
      <c r="G111" s="28">
        <f t="shared" si="5"/>
        <v>0</v>
      </c>
    </row>
    <row r="112" spans="1:7" ht="18.75">
      <c r="A112" s="4" t="s">
        <v>28</v>
      </c>
      <c r="B112" s="8" t="s">
        <v>54</v>
      </c>
      <c r="C112" s="8" t="s">
        <v>54</v>
      </c>
      <c r="D112" s="8" t="s">
        <v>87</v>
      </c>
      <c r="E112" s="8" t="s">
        <v>27</v>
      </c>
      <c r="F112" s="31">
        <v>0.37593</v>
      </c>
      <c r="G112" s="28">
        <v>0</v>
      </c>
    </row>
    <row r="113" spans="1:7" ht="18.75">
      <c r="A113" s="21" t="s">
        <v>37</v>
      </c>
      <c r="B113" s="22" t="s">
        <v>23</v>
      </c>
      <c r="C113" s="22"/>
      <c r="D113" s="24"/>
      <c r="E113" s="22"/>
      <c r="F113" s="27">
        <f>F114+F123</f>
        <v>403.40555</v>
      </c>
      <c r="G113" s="27">
        <f>G114</f>
        <v>33.61475</v>
      </c>
    </row>
    <row r="114" spans="1:7" ht="18.75">
      <c r="A114" s="4" t="s">
        <v>0</v>
      </c>
      <c r="B114" s="8" t="s">
        <v>23</v>
      </c>
      <c r="C114" s="5" t="s">
        <v>5</v>
      </c>
      <c r="D114" s="9"/>
      <c r="E114" s="9"/>
      <c r="F114" s="27">
        <f>F118+F115</f>
        <v>403.34972</v>
      </c>
      <c r="G114" s="27">
        <f>G118+G115</f>
        <v>33.61475</v>
      </c>
    </row>
    <row r="115" spans="1:7" ht="75">
      <c r="A115" s="4" t="s">
        <v>88</v>
      </c>
      <c r="B115" s="8" t="s">
        <v>23</v>
      </c>
      <c r="C115" s="5" t="s">
        <v>5</v>
      </c>
      <c r="D115" s="10" t="s">
        <v>24</v>
      </c>
      <c r="E115" s="8"/>
      <c r="F115" s="28">
        <f>F116</f>
        <v>3.79815</v>
      </c>
      <c r="G115" s="28">
        <f>G116</f>
        <v>0</v>
      </c>
    </row>
    <row r="116" spans="1:7" ht="37.5">
      <c r="A116" s="7" t="s">
        <v>62</v>
      </c>
      <c r="B116" s="8" t="s">
        <v>23</v>
      </c>
      <c r="C116" s="5" t="s">
        <v>5</v>
      </c>
      <c r="D116" s="10" t="s">
        <v>89</v>
      </c>
      <c r="E116" s="8"/>
      <c r="F116" s="28">
        <f>F117</f>
        <v>3.79815</v>
      </c>
      <c r="G116" s="28">
        <f>G117</f>
        <v>0</v>
      </c>
    </row>
    <row r="117" spans="1:7" ht="18.75">
      <c r="A117" s="4" t="s">
        <v>28</v>
      </c>
      <c r="B117" s="8" t="s">
        <v>23</v>
      </c>
      <c r="C117" s="5" t="s">
        <v>5</v>
      </c>
      <c r="D117" s="10" t="s">
        <v>89</v>
      </c>
      <c r="E117" s="8" t="s">
        <v>27</v>
      </c>
      <c r="F117" s="28">
        <v>3.79815</v>
      </c>
      <c r="G117" s="28">
        <v>0</v>
      </c>
    </row>
    <row r="118" spans="1:7" ht="37.5">
      <c r="A118" s="7" t="s">
        <v>99</v>
      </c>
      <c r="B118" s="8" t="s">
        <v>23</v>
      </c>
      <c r="C118" s="5" t="s">
        <v>5</v>
      </c>
      <c r="D118" s="9">
        <v>9900000</v>
      </c>
      <c r="E118" s="9"/>
      <c r="F118" s="28">
        <f>F119+F121</f>
        <v>399.55156999999997</v>
      </c>
      <c r="G118" s="28">
        <f>G119+G121</f>
        <v>33.61475</v>
      </c>
    </row>
    <row r="119" spans="1:7" ht="37.5">
      <c r="A119" s="4" t="s">
        <v>68</v>
      </c>
      <c r="B119" s="8" t="s">
        <v>23</v>
      </c>
      <c r="C119" s="5" t="s">
        <v>5</v>
      </c>
      <c r="D119" s="9">
        <v>9902000</v>
      </c>
      <c r="E119" s="9"/>
      <c r="F119" s="28">
        <f>F120</f>
        <v>365.93681999999995</v>
      </c>
      <c r="G119" s="28">
        <f>G120</f>
        <v>0</v>
      </c>
    </row>
    <row r="120" spans="1:7" ht="56.25">
      <c r="A120" s="4" t="s">
        <v>42</v>
      </c>
      <c r="B120" s="8" t="s">
        <v>23</v>
      </c>
      <c r="C120" s="5" t="s">
        <v>5</v>
      </c>
      <c r="D120" s="9">
        <v>9902000</v>
      </c>
      <c r="E120" s="8" t="s">
        <v>45</v>
      </c>
      <c r="F120" s="28">
        <f>403.34972-F117-F122</f>
        <v>365.93681999999995</v>
      </c>
      <c r="G120" s="28">
        <v>0</v>
      </c>
    </row>
    <row r="121" spans="1:7" ht="63.75" customHeight="1">
      <c r="A121" s="4" t="s">
        <v>118</v>
      </c>
      <c r="B121" s="8" t="s">
        <v>23</v>
      </c>
      <c r="C121" s="5" t="s">
        <v>5</v>
      </c>
      <c r="D121" s="9">
        <v>9907240</v>
      </c>
      <c r="E121" s="8"/>
      <c r="F121" s="28">
        <f>F122</f>
        <v>33.61475</v>
      </c>
      <c r="G121" s="28">
        <f>G122</f>
        <v>33.61475</v>
      </c>
    </row>
    <row r="122" spans="1:7" ht="56.25">
      <c r="A122" s="4" t="s">
        <v>42</v>
      </c>
      <c r="B122" s="8" t="s">
        <v>23</v>
      </c>
      <c r="C122" s="5" t="s">
        <v>5</v>
      </c>
      <c r="D122" s="9">
        <v>9907240</v>
      </c>
      <c r="E122" s="8" t="s">
        <v>45</v>
      </c>
      <c r="F122" s="28">
        <v>33.61475</v>
      </c>
      <c r="G122" s="28">
        <v>33.61475</v>
      </c>
    </row>
    <row r="123" spans="1:7" ht="37.5">
      <c r="A123" s="4" t="s">
        <v>116</v>
      </c>
      <c r="B123" s="8" t="s">
        <v>23</v>
      </c>
      <c r="C123" s="5" t="s">
        <v>19</v>
      </c>
      <c r="D123" s="10"/>
      <c r="E123" s="8"/>
      <c r="F123" s="31">
        <f aca="true" t="shared" si="6" ref="F123:G125">F124</f>
        <v>0.05583</v>
      </c>
      <c r="G123" s="31">
        <f t="shared" si="6"/>
        <v>0</v>
      </c>
    </row>
    <row r="124" spans="1:7" ht="75">
      <c r="A124" s="4" t="s">
        <v>88</v>
      </c>
      <c r="B124" s="8" t="s">
        <v>23</v>
      </c>
      <c r="C124" s="5" t="s">
        <v>19</v>
      </c>
      <c r="D124" s="10" t="s">
        <v>24</v>
      </c>
      <c r="E124" s="8"/>
      <c r="F124" s="31">
        <f t="shared" si="6"/>
        <v>0.05583</v>
      </c>
      <c r="G124" s="31">
        <f t="shared" si="6"/>
        <v>0</v>
      </c>
    </row>
    <row r="125" spans="1:7" ht="37.5">
      <c r="A125" s="7" t="s">
        <v>62</v>
      </c>
      <c r="B125" s="8" t="s">
        <v>23</v>
      </c>
      <c r="C125" s="5" t="s">
        <v>19</v>
      </c>
      <c r="D125" s="10" t="s">
        <v>89</v>
      </c>
      <c r="E125" s="8"/>
      <c r="F125" s="31">
        <f t="shared" si="6"/>
        <v>0.05583</v>
      </c>
      <c r="G125" s="31">
        <f t="shared" si="6"/>
        <v>0</v>
      </c>
    </row>
    <row r="126" spans="1:7" ht="18.75">
      <c r="A126" s="4" t="s">
        <v>28</v>
      </c>
      <c r="B126" s="8" t="s">
        <v>23</v>
      </c>
      <c r="C126" s="5" t="s">
        <v>19</v>
      </c>
      <c r="D126" s="10" t="s">
        <v>89</v>
      </c>
      <c r="E126" s="8" t="s">
        <v>27</v>
      </c>
      <c r="F126" s="31">
        <v>0.05583</v>
      </c>
      <c r="G126" s="31">
        <v>0</v>
      </c>
    </row>
    <row r="127" spans="1:7" ht="18.75">
      <c r="A127" s="21" t="s">
        <v>51</v>
      </c>
      <c r="B127" s="22" t="s">
        <v>50</v>
      </c>
      <c r="C127" s="5"/>
      <c r="D127" s="9"/>
      <c r="E127" s="8"/>
      <c r="F127" s="27">
        <f>F128</f>
        <v>35.28315</v>
      </c>
      <c r="G127" s="27">
        <f>G128</f>
        <v>0</v>
      </c>
    </row>
    <row r="128" spans="1:7" ht="18.75">
      <c r="A128" s="4" t="s">
        <v>52</v>
      </c>
      <c r="B128" s="8" t="s">
        <v>50</v>
      </c>
      <c r="C128" s="5" t="s">
        <v>4</v>
      </c>
      <c r="D128" s="9"/>
      <c r="E128" s="8"/>
      <c r="F128" s="27">
        <f>F129+F132</f>
        <v>35.28315</v>
      </c>
      <c r="G128" s="27">
        <f>G129</f>
        <v>0</v>
      </c>
    </row>
    <row r="129" spans="1:7" ht="57" customHeight="1">
      <c r="A129" s="4" t="s">
        <v>90</v>
      </c>
      <c r="B129" s="8" t="s">
        <v>50</v>
      </c>
      <c r="C129" s="5" t="s">
        <v>4</v>
      </c>
      <c r="D129" s="10" t="s">
        <v>91</v>
      </c>
      <c r="E129" s="8"/>
      <c r="F129" s="28">
        <f>F130</f>
        <v>35.1278</v>
      </c>
      <c r="G129" s="28">
        <f>G130</f>
        <v>0</v>
      </c>
    </row>
    <row r="130" spans="1:7" ht="42" customHeight="1">
      <c r="A130" s="7" t="s">
        <v>62</v>
      </c>
      <c r="B130" s="8" t="s">
        <v>50</v>
      </c>
      <c r="C130" s="5" t="s">
        <v>4</v>
      </c>
      <c r="D130" s="10" t="s">
        <v>92</v>
      </c>
      <c r="E130" s="8"/>
      <c r="F130" s="28">
        <f>F131</f>
        <v>35.1278</v>
      </c>
      <c r="G130" s="28">
        <f>G131</f>
        <v>0</v>
      </c>
    </row>
    <row r="131" spans="1:7" ht="18.75">
      <c r="A131" s="4" t="s">
        <v>28</v>
      </c>
      <c r="B131" s="8" t="s">
        <v>50</v>
      </c>
      <c r="C131" s="5" t="s">
        <v>4</v>
      </c>
      <c r="D131" s="10" t="s">
        <v>92</v>
      </c>
      <c r="E131" s="8" t="s">
        <v>27</v>
      </c>
      <c r="F131" s="28">
        <v>35.1278</v>
      </c>
      <c r="G131" s="28">
        <v>0</v>
      </c>
    </row>
    <row r="132" spans="1:7" ht="58.5" customHeight="1">
      <c r="A132" s="4" t="s">
        <v>93</v>
      </c>
      <c r="B132" s="8" t="s">
        <v>50</v>
      </c>
      <c r="C132" s="5" t="s">
        <v>4</v>
      </c>
      <c r="D132" s="10" t="s">
        <v>94</v>
      </c>
      <c r="E132" s="8"/>
      <c r="F132" s="31">
        <f>F133</f>
        <v>0.15535</v>
      </c>
      <c r="G132" s="28">
        <f>G133</f>
        <v>0</v>
      </c>
    </row>
    <row r="133" spans="1:7" ht="37.5">
      <c r="A133" s="7" t="s">
        <v>62</v>
      </c>
      <c r="B133" s="8" t="s">
        <v>50</v>
      </c>
      <c r="C133" s="5" t="s">
        <v>4</v>
      </c>
      <c r="D133" s="10" t="s">
        <v>95</v>
      </c>
      <c r="E133" s="8"/>
      <c r="F133" s="31">
        <f>F134</f>
        <v>0.15535</v>
      </c>
      <c r="G133" s="28">
        <f>G134</f>
        <v>0</v>
      </c>
    </row>
    <row r="134" spans="1:7" ht="18.75">
      <c r="A134" s="4" t="s">
        <v>28</v>
      </c>
      <c r="B134" s="8" t="s">
        <v>50</v>
      </c>
      <c r="C134" s="5" t="s">
        <v>4</v>
      </c>
      <c r="D134" s="10" t="s">
        <v>95</v>
      </c>
      <c r="E134" s="8" t="s">
        <v>27</v>
      </c>
      <c r="F134" s="31">
        <v>0.15535</v>
      </c>
      <c r="G134" s="28">
        <v>0</v>
      </c>
    </row>
    <row r="135" spans="1:7" ht="18.75">
      <c r="A135" s="21" t="s">
        <v>97</v>
      </c>
      <c r="B135" s="22" t="s">
        <v>9</v>
      </c>
      <c r="C135" s="6"/>
      <c r="D135" s="24"/>
      <c r="E135" s="22"/>
      <c r="F135" s="27">
        <f aca="true" t="shared" si="7" ref="F135:G138">F136</f>
        <v>180.02786</v>
      </c>
      <c r="G135" s="27">
        <f t="shared" si="7"/>
        <v>0</v>
      </c>
    </row>
    <row r="136" spans="1:7" ht="18.75">
      <c r="A136" s="4" t="s">
        <v>96</v>
      </c>
      <c r="B136" s="8" t="s">
        <v>9</v>
      </c>
      <c r="C136" s="5" t="s">
        <v>5</v>
      </c>
      <c r="D136" s="9"/>
      <c r="E136" s="8"/>
      <c r="F136" s="27">
        <f t="shared" si="7"/>
        <v>180.02786</v>
      </c>
      <c r="G136" s="27">
        <f t="shared" si="7"/>
        <v>0</v>
      </c>
    </row>
    <row r="137" spans="1:7" ht="75">
      <c r="A137" s="4" t="s">
        <v>83</v>
      </c>
      <c r="B137" s="8" t="s">
        <v>9</v>
      </c>
      <c r="C137" s="5" t="s">
        <v>5</v>
      </c>
      <c r="D137" s="8" t="s">
        <v>56</v>
      </c>
      <c r="E137" s="8"/>
      <c r="F137" s="28">
        <f t="shared" si="7"/>
        <v>180.02786</v>
      </c>
      <c r="G137" s="28">
        <f t="shared" si="7"/>
        <v>0</v>
      </c>
    </row>
    <row r="138" spans="1:7" ht="37.5">
      <c r="A138" s="7" t="s">
        <v>62</v>
      </c>
      <c r="B138" s="8" t="s">
        <v>9</v>
      </c>
      <c r="C138" s="5" t="s">
        <v>5</v>
      </c>
      <c r="D138" s="8" t="s">
        <v>84</v>
      </c>
      <c r="E138" s="8"/>
      <c r="F138" s="28">
        <f t="shared" si="7"/>
        <v>180.02786</v>
      </c>
      <c r="G138" s="28">
        <f t="shared" si="7"/>
        <v>0</v>
      </c>
    </row>
    <row r="139" spans="1:7" ht="18.75">
      <c r="A139" s="4" t="s">
        <v>28</v>
      </c>
      <c r="B139" s="8" t="s">
        <v>9</v>
      </c>
      <c r="C139" s="5" t="s">
        <v>5</v>
      </c>
      <c r="D139" s="8" t="s">
        <v>84</v>
      </c>
      <c r="E139" s="8" t="s">
        <v>27</v>
      </c>
      <c r="F139" s="28">
        <v>180.02786</v>
      </c>
      <c r="G139" s="28">
        <v>0</v>
      </c>
    </row>
    <row r="140" spans="1:7" ht="37.5" hidden="1">
      <c r="A140" s="21" t="s">
        <v>38</v>
      </c>
      <c r="B140" s="22" t="s">
        <v>15</v>
      </c>
      <c r="C140" s="6"/>
      <c r="D140" s="24"/>
      <c r="E140" s="22"/>
      <c r="F140" s="27">
        <f>F141</f>
        <v>0</v>
      </c>
      <c r="G140" s="27">
        <f>G141</f>
        <v>0</v>
      </c>
    </row>
    <row r="141" spans="1:7" ht="56.25" hidden="1">
      <c r="A141" s="4" t="s">
        <v>29</v>
      </c>
      <c r="B141" s="8" t="s">
        <v>15</v>
      </c>
      <c r="C141" s="5" t="s">
        <v>5</v>
      </c>
      <c r="D141" s="9"/>
      <c r="E141" s="8"/>
      <c r="F141" s="27">
        <f>F143</f>
        <v>0</v>
      </c>
      <c r="G141" s="27">
        <f>G143</f>
        <v>0</v>
      </c>
    </row>
    <row r="142" spans="1:7" ht="37.5" hidden="1">
      <c r="A142" s="7" t="s">
        <v>99</v>
      </c>
      <c r="B142" s="8" t="s">
        <v>15</v>
      </c>
      <c r="C142" s="5" t="s">
        <v>5</v>
      </c>
      <c r="D142" s="9">
        <v>9900000</v>
      </c>
      <c r="E142" s="8"/>
      <c r="F142" s="28">
        <f>F143</f>
        <v>0</v>
      </c>
      <c r="G142" s="28">
        <f>G143</f>
        <v>0</v>
      </c>
    </row>
    <row r="143" spans="1:7" ht="18.75" hidden="1">
      <c r="A143" s="4" t="s">
        <v>64</v>
      </c>
      <c r="B143" s="8" t="s">
        <v>15</v>
      </c>
      <c r="C143" s="5" t="s">
        <v>5</v>
      </c>
      <c r="D143" s="8" t="s">
        <v>63</v>
      </c>
      <c r="E143" s="8"/>
      <c r="F143" s="28">
        <f>F144</f>
        <v>0</v>
      </c>
      <c r="G143" s="28">
        <f>G144</f>
        <v>0</v>
      </c>
    </row>
    <row r="144" spans="1:7" ht="26.25" customHeight="1" hidden="1">
      <c r="A144" s="4" t="s">
        <v>31</v>
      </c>
      <c r="B144" s="8" t="s">
        <v>15</v>
      </c>
      <c r="C144" s="5" t="s">
        <v>5</v>
      </c>
      <c r="D144" s="8" t="s">
        <v>63</v>
      </c>
      <c r="E144" s="8" t="s">
        <v>30</v>
      </c>
      <c r="F144" s="28">
        <v>0</v>
      </c>
      <c r="G144" s="28">
        <v>0</v>
      </c>
    </row>
    <row r="145" spans="1:7" ht="75" hidden="1">
      <c r="A145" s="21" t="s">
        <v>48</v>
      </c>
      <c r="B145" s="24">
        <v>14</v>
      </c>
      <c r="C145" s="6"/>
      <c r="D145" s="24"/>
      <c r="E145" s="22"/>
      <c r="F145" s="27">
        <f aca="true" t="shared" si="8" ref="F145:G147">F146</f>
        <v>0</v>
      </c>
      <c r="G145" s="27">
        <f t="shared" si="8"/>
        <v>0</v>
      </c>
    </row>
    <row r="146" spans="1:7" ht="75" hidden="1">
      <c r="A146" s="4" t="s">
        <v>16</v>
      </c>
      <c r="B146" s="9">
        <v>14</v>
      </c>
      <c r="C146" s="10" t="s">
        <v>4</v>
      </c>
      <c r="D146" s="9"/>
      <c r="E146" s="9"/>
      <c r="F146" s="27">
        <f t="shared" si="8"/>
        <v>0</v>
      </c>
      <c r="G146" s="27">
        <f t="shared" si="8"/>
        <v>0</v>
      </c>
    </row>
    <row r="147" spans="1:7" ht="18.75" hidden="1">
      <c r="A147" s="4" t="s">
        <v>7</v>
      </c>
      <c r="B147" s="9">
        <v>14</v>
      </c>
      <c r="C147" s="10" t="s">
        <v>4</v>
      </c>
      <c r="D147" s="9">
        <v>5210000</v>
      </c>
      <c r="E147" s="9"/>
      <c r="F147" s="28">
        <f t="shared" si="8"/>
        <v>0</v>
      </c>
      <c r="G147" s="28">
        <f t="shared" si="8"/>
        <v>0</v>
      </c>
    </row>
    <row r="148" spans="1:7" ht="18.75" hidden="1">
      <c r="A148" s="4" t="s">
        <v>28</v>
      </c>
      <c r="B148" s="9">
        <v>14</v>
      </c>
      <c r="C148" s="10" t="s">
        <v>4</v>
      </c>
      <c r="D148" s="9">
        <v>5210000</v>
      </c>
      <c r="E148" s="8" t="s">
        <v>27</v>
      </c>
      <c r="F148" s="28">
        <v>0</v>
      </c>
      <c r="G148" s="28">
        <v>0</v>
      </c>
    </row>
    <row r="149" spans="1:7" ht="37.5" hidden="1">
      <c r="A149" s="4" t="s">
        <v>3</v>
      </c>
      <c r="B149" s="12"/>
      <c r="C149" s="5"/>
      <c r="D149" s="12"/>
      <c r="E149" s="12"/>
      <c r="F149" s="26">
        <v>0</v>
      </c>
      <c r="G149" s="26">
        <v>0</v>
      </c>
    </row>
    <row r="150" spans="1:7" ht="18.75">
      <c r="A150" s="11"/>
      <c r="B150" s="12"/>
      <c r="C150" s="5"/>
      <c r="D150" s="12"/>
      <c r="E150" s="12"/>
      <c r="F150" s="29"/>
      <c r="G150" s="29"/>
    </row>
    <row r="151" spans="1:7" ht="18.75">
      <c r="A151" s="13" t="s">
        <v>2</v>
      </c>
      <c r="B151" s="14"/>
      <c r="C151" s="6"/>
      <c r="D151" s="14"/>
      <c r="E151" s="14"/>
      <c r="F151" s="26">
        <f>SUM(F6+F54+F68+F82+F101+F108+F113+F127+F135+F140+F49)</f>
        <v>5623.483390000001</v>
      </c>
      <c r="G151" s="26">
        <f>SUM(G6+G54+G68+G82+G101+G108+G113+G127+G135+G140+G49)</f>
        <v>1742.0625249999998</v>
      </c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KR</cp:lastModifiedBy>
  <cp:lastPrinted>2014-10-22T13:49:47Z</cp:lastPrinted>
  <dcterms:created xsi:type="dcterms:W3CDTF">2007-10-25T07:07:19Z</dcterms:created>
  <dcterms:modified xsi:type="dcterms:W3CDTF">2016-05-23T10:14:34Z</dcterms:modified>
  <cp:category/>
  <cp:version/>
  <cp:contentType/>
  <cp:contentStatus/>
</cp:coreProperties>
</file>